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32760" yWindow="32760" windowWidth="23040" windowHeight="450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E46" i="15"/>
  <c r="F16" i="15"/>
  <c r="G16" i="15"/>
  <c r="H16" i="15"/>
  <c r="I16" i="15"/>
  <c r="I46" i="15"/>
  <c r="J16" i="15"/>
  <c r="D4" i="22"/>
  <c r="K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J46" i="15"/>
  <c r="D3" i="22"/>
  <c r="I45" i="15"/>
  <c r="H45" i="15"/>
  <c r="H46" i="15"/>
  <c r="D9" i="22"/>
  <c r="G45" i="15"/>
  <c r="G46" i="15"/>
  <c r="F45" i="15"/>
  <c r="F46" i="15"/>
  <c r="D8" i="22"/>
  <c r="E45" i="15"/>
  <c r="L45" i="15"/>
  <c r="L46" i="15"/>
  <c r="D10" i="22"/>
  <c r="L16" i="15"/>
</calcChain>
</file>

<file path=xl/sharedStrings.xml><?xml version="1.0" encoding="utf-8"?>
<sst xmlns="http://schemas.openxmlformats.org/spreadsheetml/2006/main" count="290" uniqueCount="218">
  <si>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</si>
  <si>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</si>
  <si>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</si>
  <si>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</si>
  <si>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</si>
  <si>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</si>
  <si>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</si>
  <si>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</si>
  <si>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</si>
  <si>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</si>
  <si>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</si>
  <si>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</si>
  <si>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</si>
  <si>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</si>
  <si>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</si>
  <si>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</si>
  <si>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</si>
  <si>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</si>
  <si>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</si>
  <si>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</si>
  <si>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</si>
  <si>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</si>
  <si>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</si>
  <si>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</si>
  <si>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</si>
  <si>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</si>
  <si>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</si>
  <si>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</si>
  <si>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</si>
  <si>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</si>
  <si>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</si>
  <si>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</si>
  <si>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</si>
  <si>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</si>
  <si>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</si>
  <si>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</si>
  <si>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</si>
  <si>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</si>
  <si>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</si>
  <si>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</si>
  <si>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</si>
  <si>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</si>
  <si>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</si>
  <si>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</si>
  <si>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</si>
  <si>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</si>
  <si>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</si>
  <si>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</si>
  <si>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</si>
  <si>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</si>
  <si>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</si>
  <si>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</si>
  <si>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</si>
  <si>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</si>
  <si>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</si>
  <si>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</si>
  <si>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</si>
  <si>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</si>
  <si>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</si>
  <si>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</si>
  <si>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</si>
  <si>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</si>
  <si>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</si>
  <si>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</si>
  <si>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</si>
  <si>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</si>
  <si>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</si>
  <si>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</si>
  <si>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</si>
  <si>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</si>
  <si>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</si>
  <si>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</si>
  <si>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</si>
  <si>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</si>
  <si>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</si>
  <si>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</si>
  <si>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</si>
  <si>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</si>
  <si>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</si>
  <si>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</si>
  <si>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</si>
  <si>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</si>
  <si>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</si>
  <si>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</si>
  <si>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</si>
  <si>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</si>
  <si>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</si>
  <si>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</si>
  <si>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</si>
  <si>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</si>
  <si>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</si>
  <si>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</si>
  <si>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</si>
  <si>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</si>
  <si>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</si>
  <si>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</si>
  <si>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</si>
  <si>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</si>
  <si>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</si>
  <si>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</si>
  <si>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</si>
  <si>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</si>
  <si>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</si>
  <si>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</si>
  <si>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</si>
  <si>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</si>
  <si>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</si>
  <si>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</si>
  <si>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</si>
  <si>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</si>
  <si>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</si>
  <si>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</si>
  <si>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</si>
  <si>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</si>
  <si>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</si>
  <si>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</si>
  <si>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</si>
  <si>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</si>
  <si>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</si>
  <si>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</si>
  <si>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</si>
  <si>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</si>
  <si>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</si>
  <si>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</si>
  <si>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</si>
  <si>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</si>
  <si>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</si>
  <si>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</si>
  <si>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</si>
  <si>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</si>
  <si>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</si>
  <si>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</si>
  <si>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</si>
  <si>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</si>
  <si>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</si>
  <si>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</si>
  <si>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</si>
  <si>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</si>
  <si>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</si>
  <si>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</si>
  <si>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</si>
  <si>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</si>
  <si>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</si>
  <si>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</si>
  <si>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</si>
  <si>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</si>
  <si>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</si>
  <si>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</si>
  <si>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</si>
  <si>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</si>
  <si>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</si>
  <si>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</si>
  <si>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</si>
  <si>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</si>
  <si>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</si>
  <si>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</si>
  <si>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</si>
  <si>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</si>
  <si>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</si>
  <si>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</si>
  <si>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</si>
  <si>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</si>
  <si>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</si>
  <si>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</si>
  <si>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</si>
  <si>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</si>
  <si>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</si>
  <si>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</si>
  <si>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</si>
  <si>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</si>
  <si>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</si>
  <si>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</si>
  <si>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</si>
  <si>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</si>
  <si>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</si>
  <si>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</si>
  <si>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</si>
  <si>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</si>
  <si>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</si>
  <si>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</si>
  <si>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</si>
  <si>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</si>
  <si>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</si>
  <si>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</si>
  <si>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</si>
  <si>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</si>
  <si>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</si>
  <si>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</si>
  <si>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</si>
  <si>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</si>
  <si>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</si>
  <si>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</si>
  <si>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</si>
  <si>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</si>
  <si>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</si>
  <si>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</si>
  <si>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</si>
  <si>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</si>
  <si>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</si>
  <si>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</si>
  <si>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</si>
  <si>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</si>
  <si>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</si>
  <si>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</si>
  <si>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</si>
  <si>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</si>
  <si>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</si>
  <si>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</si>
  <si>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ТУ ДСА України в Волинській областi</t>
  </si>
  <si>
    <t>43000.м. Луцьк.вул. Сенаторки Левчанівської. 1</t>
  </si>
  <si>
    <t>Доручення судів України / іноземних судів</t>
  </si>
  <si>
    <t xml:space="preserve">Розглянуто справ судом присяжних </t>
  </si>
  <si>
    <t>С.А. Демчук</t>
  </si>
  <si>
    <t>О.М. Сніжко</t>
  </si>
  <si>
    <t>(0332) 77-33-12</t>
  </si>
  <si>
    <t>(0332) 77-33-10</t>
  </si>
  <si>
    <t>stat@vl.court.gov.ua</t>
  </si>
  <si>
    <t>25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</si>
</sst>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3" fillId="0" borderId="0" applyFont="0" applyFill="0" applyBorder="0" applyAlignment="0" applyProtection="0"/>
    <xf numFmtId="195" fontId="1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8" applyNumberFormat="1" applyFont="1" applyFill="1" applyBorder="1" applyAlignment="1" applyProtection="1">
      <alignment horizontal="left" vertical="top" wrapText="1"/>
    </xf>
    <xf numFmtId="0" fontId="6" fillId="0" borderId="22" xfId="48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8" applyNumberFormat="1" applyFont="1" applyFill="1" applyBorder="1" applyAlignment="1" applyProtection="1">
      <alignment horizontal="left" vertical="center" wrapText="1"/>
    </xf>
    <xf numFmtId="0" fontId="46" fillId="0" borderId="22" xfId="48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8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Звичайни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 2" xfId="47"/>
    <cellStyle name="Фінансовий [0]" xfId="48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 x14ac:dyDescent="0.25">
      <c r="B4" s="117"/>
      <c r="C4" s="117"/>
      <c r="D4" s="117"/>
      <c r="E4" s="117"/>
      <c r="F4" s="117"/>
      <c r="G4" s="117"/>
      <c r="H4" s="117"/>
    </row>
    <row r="5" spans="1:8" ht="18.95" customHeight="1" x14ac:dyDescent="0.3">
      <c r="B5" s="116"/>
      <c r="C5" s="116"/>
      <c r="D5" s="116"/>
      <c r="E5" s="116"/>
      <c r="F5" s="116"/>
      <c r="G5" s="116"/>
      <c r="H5" s="116"/>
    </row>
    <row r="6" spans="1:8" ht="18.95" customHeight="1" x14ac:dyDescent="0.3">
      <c r="B6" s="12"/>
      <c r="C6" s="116" t="s">
        <v>207</v>
      </c>
      <c r="D6" s="116"/>
      <c r="E6" s="116"/>
      <c r="F6" s="116"/>
      <c r="G6" s="116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 x14ac:dyDescent="0.2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 x14ac:dyDescent="0.2">
      <c r="A18" s="34"/>
      <c r="B18" s="121" t="s">
        <v>19</v>
      </c>
      <c r="C18" s="122"/>
      <c r="D18" s="123"/>
      <c r="E18" s="148"/>
    </row>
    <row r="19" spans="1:9" ht="12.75" customHeight="1" x14ac:dyDescent="0.2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 x14ac:dyDescent="0.2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 x14ac:dyDescent="0.2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 x14ac:dyDescent="0.2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 x14ac:dyDescent="0.2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 x14ac:dyDescent="0.2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 x14ac:dyDescent="0.2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&amp;C&amp;L424C9F76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 x14ac:dyDescent="0.2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 x14ac:dyDescent="0.2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 x14ac:dyDescent="0.2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8" t="s">
        <v>41</v>
      </c>
      <c r="B6" s="156" t="s">
        <v>25</v>
      </c>
      <c r="C6" s="157"/>
      <c r="D6" s="39">
        <v>1</v>
      </c>
      <c r="E6" s="105">
        <v>4437</v>
      </c>
      <c r="F6" s="105">
        <v>3251</v>
      </c>
      <c r="G6" s="105">
        <v>27</v>
      </c>
      <c r="H6" s="105">
        <v>2818</v>
      </c>
      <c r="I6" s="105" t="s">
        <v>206</v>
      </c>
      <c r="J6" s="105">
        <v>1619</v>
      </c>
      <c r="K6" s="84">
        <v>469</v>
      </c>
      <c r="L6" s="91">
        <f t="shared" ref="L6:L46" si="0">E6-F6</f>
        <v>1186</v>
      </c>
    </row>
    <row r="7" spans="1:12" s="4" customFormat="1" ht="24.75" customHeight="1" x14ac:dyDescent="0.2">
      <c r="A7" s="159"/>
      <c r="B7" s="156" t="s">
        <v>124</v>
      </c>
      <c r="C7" s="157"/>
      <c r="D7" s="39">
        <v>2</v>
      </c>
      <c r="E7" s="105">
        <v>18026</v>
      </c>
      <c r="F7" s="105">
        <v>17868</v>
      </c>
      <c r="G7" s="105">
        <v>38</v>
      </c>
      <c r="H7" s="105">
        <v>17826</v>
      </c>
      <c r="I7" s="105">
        <v>14709</v>
      </c>
      <c r="J7" s="105">
        <v>200</v>
      </c>
      <c r="K7" s="84"/>
      <c r="L7" s="91">
        <f t="shared" si="0"/>
        <v>158</v>
      </c>
    </row>
    <row r="8" spans="1:12" s="4" customFormat="1" ht="24" customHeight="1" x14ac:dyDescent="0.2">
      <c r="A8" s="159"/>
      <c r="B8" s="156" t="s">
        <v>29</v>
      </c>
      <c r="C8" s="157"/>
      <c r="D8" s="39">
        <v>3</v>
      </c>
      <c r="E8" s="105">
        <v>30</v>
      </c>
      <c r="F8" s="105">
        <v>30</v>
      </c>
      <c r="G8" s="105"/>
      <c r="H8" s="105">
        <v>30</v>
      </c>
      <c r="I8" s="105">
        <v>27</v>
      </c>
      <c r="J8" s="105"/>
      <c r="K8" s="84"/>
      <c r="L8" s="91">
        <f t="shared" si="0"/>
        <v>0</v>
      </c>
    </row>
    <row r="9" spans="1:12" s="4" customFormat="1" ht="18.75" customHeight="1" x14ac:dyDescent="0.2">
      <c r="A9" s="159"/>
      <c r="B9" s="156" t="s">
        <v>28</v>
      </c>
      <c r="C9" s="157"/>
      <c r="D9" s="39">
        <v>4</v>
      </c>
      <c r="E9" s="105">
        <v>1681</v>
      </c>
      <c r="F9" s="105">
        <v>1532</v>
      </c>
      <c r="G9" s="105">
        <v>3</v>
      </c>
      <c r="H9" s="85">
        <v>1513</v>
      </c>
      <c r="I9" s="105">
        <v>1107</v>
      </c>
      <c r="J9" s="105">
        <v>168</v>
      </c>
      <c r="K9" s="84"/>
      <c r="L9" s="91">
        <f t="shared" si="0"/>
        <v>149</v>
      </c>
    </row>
    <row r="10" spans="1:12" s="4" customFormat="1" ht="27" customHeight="1" x14ac:dyDescent="0.2">
      <c r="A10" s="159"/>
      <c r="B10" s="156" t="s">
        <v>173</v>
      </c>
      <c r="C10" s="157"/>
      <c r="D10" s="39">
        <v>5</v>
      </c>
      <c r="E10" s="105">
        <v>27</v>
      </c>
      <c r="F10" s="105">
        <v>15</v>
      </c>
      <c r="G10" s="105">
        <v>1</v>
      </c>
      <c r="H10" s="105">
        <v>18</v>
      </c>
      <c r="I10" s="105">
        <v>3</v>
      </c>
      <c r="J10" s="105">
        <v>9</v>
      </c>
      <c r="K10" s="84"/>
      <c r="L10" s="91">
        <f t="shared" si="0"/>
        <v>12</v>
      </c>
    </row>
    <row r="11" spans="1:12" s="4" customFormat="1" ht="27" customHeight="1" x14ac:dyDescent="0.2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59"/>
      <c r="B12" s="156" t="s">
        <v>192</v>
      </c>
      <c r="C12" s="157"/>
      <c r="D12" s="39">
        <v>7</v>
      </c>
      <c r="E12" s="105">
        <v>306</v>
      </c>
      <c r="F12" s="105">
        <v>300</v>
      </c>
      <c r="G12" s="105">
        <v>1</v>
      </c>
      <c r="H12" s="105">
        <v>299</v>
      </c>
      <c r="I12" s="105">
        <v>182</v>
      </c>
      <c r="J12" s="105">
        <v>7</v>
      </c>
      <c r="K12" s="84"/>
      <c r="L12" s="91">
        <f t="shared" si="0"/>
        <v>6</v>
      </c>
    </row>
    <row r="13" spans="1:12" s="4" customFormat="1" ht="15" customHeight="1" x14ac:dyDescent="0.2">
      <c r="A13" s="159"/>
      <c r="B13" s="156" t="s">
        <v>123</v>
      </c>
      <c r="C13" s="157"/>
      <c r="D13" s="39">
        <v>8</v>
      </c>
      <c r="E13" s="105">
        <v>15</v>
      </c>
      <c r="F13" s="105">
        <v>2</v>
      </c>
      <c r="G13" s="105"/>
      <c r="H13" s="105">
        <v>6</v>
      </c>
      <c r="I13" s="105">
        <v>2</v>
      </c>
      <c r="J13" s="105">
        <v>9</v>
      </c>
      <c r="K13" s="84">
        <v>2</v>
      </c>
      <c r="L13" s="91">
        <f t="shared" si="0"/>
        <v>13</v>
      </c>
    </row>
    <row r="14" spans="1:12" s="4" customFormat="1" ht="26.25" customHeight="1" x14ac:dyDescent="0.2">
      <c r="A14" s="159"/>
      <c r="B14" s="149" t="s">
        <v>194</v>
      </c>
      <c r="C14" s="150"/>
      <c r="D14" s="39">
        <v>9</v>
      </c>
      <c r="E14" s="112">
        <v>869</v>
      </c>
      <c r="F14" s="112">
        <v>861</v>
      </c>
      <c r="G14" s="112"/>
      <c r="H14" s="112">
        <v>812</v>
      </c>
      <c r="I14" s="112">
        <v>623</v>
      </c>
      <c r="J14" s="112">
        <v>57</v>
      </c>
      <c r="K14" s="94"/>
      <c r="L14" s="91">
        <f t="shared" si="0"/>
        <v>8</v>
      </c>
    </row>
    <row r="15" spans="1:12" s="4" customFormat="1" ht="15" customHeight="1" x14ac:dyDescent="0.2">
      <c r="A15" s="159"/>
      <c r="B15" s="156" t="s">
        <v>203</v>
      </c>
      <c r="C15" s="157"/>
      <c r="D15" s="39">
        <v>10</v>
      </c>
      <c r="E15" s="112">
        <v>195</v>
      </c>
      <c r="F15" s="112">
        <v>188</v>
      </c>
      <c r="G15" s="112"/>
      <c r="H15" s="112">
        <v>189</v>
      </c>
      <c r="I15" s="112">
        <v>136</v>
      </c>
      <c r="J15" s="112">
        <v>6</v>
      </c>
      <c r="K15" s="94"/>
      <c r="L15" s="91">
        <f t="shared" si="0"/>
        <v>7</v>
      </c>
    </row>
    <row r="16" spans="1:12" s="4" customFormat="1" ht="15.75" customHeight="1" x14ac:dyDescent="0.2">
      <c r="A16" s="160"/>
      <c r="B16" s="6" t="s">
        <v>36</v>
      </c>
      <c r="C16" s="6"/>
      <c r="D16" s="39">
        <v>11</v>
      </c>
      <c r="E16" s="86">
        <f t="shared" ref="E16:K16" si="1">SUM(E6:E15)</f>
        <v>25586</v>
      </c>
      <c r="F16" s="86">
        <f t="shared" si="1"/>
        <v>24047</v>
      </c>
      <c r="G16" s="86">
        <f t="shared" si="1"/>
        <v>70</v>
      </c>
      <c r="H16" s="86">
        <f t="shared" si="1"/>
        <v>23511</v>
      </c>
      <c r="I16" s="86">
        <f t="shared" si="1"/>
        <v>16789</v>
      </c>
      <c r="J16" s="86">
        <f t="shared" si="1"/>
        <v>2075</v>
      </c>
      <c r="K16" s="86">
        <f t="shared" si="1"/>
        <v>471</v>
      </c>
      <c r="L16" s="91">
        <f t="shared" si="0"/>
        <v>1539</v>
      </c>
    </row>
    <row r="17" spans="1:12" ht="16.5" customHeight="1" x14ac:dyDescent="0.25">
      <c r="A17" s="158" t="s">
        <v>58</v>
      </c>
      <c r="B17" s="151" t="s">
        <v>31</v>
      </c>
      <c r="C17" s="152"/>
      <c r="D17" s="39">
        <v>12</v>
      </c>
      <c r="E17" s="84">
        <v>965</v>
      </c>
      <c r="F17" s="84">
        <v>935</v>
      </c>
      <c r="G17" s="84">
        <v>2</v>
      </c>
      <c r="H17" s="84">
        <v>915</v>
      </c>
      <c r="I17" s="84">
        <v>758</v>
      </c>
      <c r="J17" s="84">
        <v>50</v>
      </c>
      <c r="K17" s="84"/>
      <c r="L17" s="91">
        <f t="shared" si="0"/>
        <v>30</v>
      </c>
    </row>
    <row r="18" spans="1:12" ht="13.5" customHeight="1" x14ac:dyDescent="0.25">
      <c r="A18" s="159"/>
      <c r="B18" s="96"/>
      <c r="C18" s="97" t="s">
        <v>170</v>
      </c>
      <c r="D18" s="39">
        <v>13</v>
      </c>
      <c r="E18" s="84">
        <v>1091</v>
      </c>
      <c r="F18" s="84">
        <v>784</v>
      </c>
      <c r="G18" s="84">
        <v>26</v>
      </c>
      <c r="H18" s="84">
        <v>882</v>
      </c>
      <c r="I18" s="84">
        <v>527</v>
      </c>
      <c r="J18" s="84">
        <v>209</v>
      </c>
      <c r="K18" s="84">
        <v>93</v>
      </c>
      <c r="L18" s="91">
        <f t="shared" si="0"/>
        <v>307</v>
      </c>
    </row>
    <row r="19" spans="1:12" ht="26.25" customHeight="1" x14ac:dyDescent="0.25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59"/>
      <c r="B20" s="156" t="s">
        <v>28</v>
      </c>
      <c r="C20" s="157"/>
      <c r="D20" s="39">
        <v>15</v>
      </c>
      <c r="E20" s="84">
        <v>302</v>
      </c>
      <c r="F20" s="84">
        <v>279</v>
      </c>
      <c r="G20" s="84"/>
      <c r="H20" s="84">
        <v>298</v>
      </c>
      <c r="I20" s="84">
        <v>272</v>
      </c>
      <c r="J20" s="84">
        <v>4</v>
      </c>
      <c r="K20" s="84">
        <v>1</v>
      </c>
      <c r="L20" s="91">
        <f t="shared" si="0"/>
        <v>23</v>
      </c>
    </row>
    <row r="21" spans="1:12" ht="24" customHeight="1" x14ac:dyDescent="0.25">
      <c r="A21" s="159"/>
      <c r="B21" s="151" t="s">
        <v>173</v>
      </c>
      <c r="C21" s="152"/>
      <c r="D21" s="39">
        <v>16</v>
      </c>
      <c r="E21" s="84">
        <v>8</v>
      </c>
      <c r="F21" s="84">
        <v>4</v>
      </c>
      <c r="G21" s="84"/>
      <c r="H21" s="84">
        <v>7</v>
      </c>
      <c r="I21" s="84"/>
      <c r="J21" s="84">
        <v>1</v>
      </c>
      <c r="K21" s="84"/>
      <c r="L21" s="91">
        <f t="shared" si="0"/>
        <v>4</v>
      </c>
    </row>
    <row r="22" spans="1:12" ht="17.25" customHeight="1" x14ac:dyDescent="0.25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59"/>
      <c r="B23" s="151" t="s">
        <v>195</v>
      </c>
      <c r="C23" s="152"/>
      <c r="D23" s="39">
        <v>18</v>
      </c>
      <c r="E23" s="84">
        <v>4</v>
      </c>
      <c r="F23" s="84">
        <v>4</v>
      </c>
      <c r="G23" s="84"/>
      <c r="H23" s="84">
        <v>4</v>
      </c>
      <c r="I23" s="84">
        <v>2</v>
      </c>
      <c r="J23" s="84"/>
      <c r="K23" s="84"/>
      <c r="L23" s="91">
        <f t="shared" si="0"/>
        <v>0</v>
      </c>
    </row>
    <row r="24" spans="1:12" ht="18" customHeight="1" x14ac:dyDescent="0.25">
      <c r="A24" s="159"/>
      <c r="B24" s="151" t="s">
        <v>128</v>
      </c>
      <c r="C24" s="152"/>
      <c r="D24" s="39">
        <v>19</v>
      </c>
      <c r="E24" s="84">
        <v>15</v>
      </c>
      <c r="F24" s="84">
        <v>15</v>
      </c>
      <c r="G24" s="84"/>
      <c r="H24" s="84">
        <v>15</v>
      </c>
      <c r="I24" s="84">
        <v>14</v>
      </c>
      <c r="J24" s="84"/>
      <c r="K24" s="84"/>
      <c r="L24" s="91">
        <f t="shared" si="0"/>
        <v>0</v>
      </c>
    </row>
    <row r="25" spans="1:12" ht="16.5" customHeight="1" x14ac:dyDescent="0.25">
      <c r="A25" s="160"/>
      <c r="B25" s="6" t="s">
        <v>36</v>
      </c>
      <c r="C25" s="6"/>
      <c r="D25" s="39">
        <v>20</v>
      </c>
      <c r="E25" s="94">
        <v>1627</v>
      </c>
      <c r="F25" s="94">
        <v>1281</v>
      </c>
      <c r="G25" s="94">
        <v>26</v>
      </c>
      <c r="H25" s="94">
        <v>1363</v>
      </c>
      <c r="I25" s="94">
        <v>815</v>
      </c>
      <c r="J25" s="94">
        <v>264</v>
      </c>
      <c r="K25" s="94">
        <v>94</v>
      </c>
      <c r="L25" s="91">
        <f t="shared" si="0"/>
        <v>346</v>
      </c>
    </row>
    <row r="26" spans="1:12" ht="18" customHeight="1" x14ac:dyDescent="0.25">
      <c r="A26" s="168" t="s">
        <v>112</v>
      </c>
      <c r="B26" s="151" t="s">
        <v>126</v>
      </c>
      <c r="C26" s="152"/>
      <c r="D26" s="39">
        <v>21</v>
      </c>
      <c r="E26" s="84">
        <v>2888</v>
      </c>
      <c r="F26" s="84">
        <v>2737</v>
      </c>
      <c r="G26" s="84">
        <v>1</v>
      </c>
      <c r="H26" s="84">
        <v>2609</v>
      </c>
      <c r="I26" s="84">
        <v>2174</v>
      </c>
      <c r="J26" s="84">
        <v>279</v>
      </c>
      <c r="K26" s="84">
        <v>15</v>
      </c>
      <c r="L26" s="91">
        <f t="shared" si="0"/>
        <v>151</v>
      </c>
    </row>
    <row r="27" spans="1:12" ht="22.5" customHeight="1" x14ac:dyDescent="0.25">
      <c r="A27" s="168"/>
      <c r="B27" s="151" t="s">
        <v>127</v>
      </c>
      <c r="C27" s="152"/>
      <c r="D27" s="39">
        <v>22</v>
      </c>
      <c r="E27" s="84">
        <v>79</v>
      </c>
      <c r="F27" s="84">
        <v>78</v>
      </c>
      <c r="G27" s="84"/>
      <c r="H27" s="84">
        <v>77</v>
      </c>
      <c r="I27" s="84">
        <v>26</v>
      </c>
      <c r="J27" s="84">
        <v>2</v>
      </c>
      <c r="K27" s="84">
        <v>1</v>
      </c>
      <c r="L27" s="91">
        <f t="shared" si="0"/>
        <v>1</v>
      </c>
    </row>
    <row r="28" spans="1:12" ht="15.75" customHeight="1" x14ac:dyDescent="0.25">
      <c r="A28" s="168"/>
      <c r="B28" s="151" t="s">
        <v>31</v>
      </c>
      <c r="C28" s="152"/>
      <c r="D28" s="39">
        <v>23</v>
      </c>
      <c r="E28" s="84">
        <v>11925</v>
      </c>
      <c r="F28" s="84">
        <v>11297</v>
      </c>
      <c r="G28" s="84">
        <v>17</v>
      </c>
      <c r="H28" s="84">
        <v>11312</v>
      </c>
      <c r="I28" s="84">
        <v>10564</v>
      </c>
      <c r="J28" s="84">
        <v>613</v>
      </c>
      <c r="K28" s="84">
        <v>114</v>
      </c>
      <c r="L28" s="91">
        <f t="shared" si="0"/>
        <v>628</v>
      </c>
    </row>
    <row r="29" spans="1:12" ht="14.25" customHeight="1" x14ac:dyDescent="0.25">
      <c r="A29" s="168"/>
      <c r="B29" s="95"/>
      <c r="C29" s="97" t="s">
        <v>171</v>
      </c>
      <c r="D29" s="39">
        <v>24</v>
      </c>
      <c r="E29" s="84">
        <v>13860</v>
      </c>
      <c r="F29" s="84">
        <v>10751</v>
      </c>
      <c r="G29" s="84">
        <v>87</v>
      </c>
      <c r="H29" s="84">
        <v>10703</v>
      </c>
      <c r="I29" s="84">
        <v>8902</v>
      </c>
      <c r="J29" s="84">
        <v>3157</v>
      </c>
      <c r="K29" s="84">
        <v>225</v>
      </c>
      <c r="L29" s="91">
        <f t="shared" si="0"/>
        <v>3109</v>
      </c>
    </row>
    <row r="30" spans="1:12" ht="17.25" customHeight="1" x14ac:dyDescent="0.25">
      <c r="A30" s="168"/>
      <c r="B30" s="151" t="s">
        <v>32</v>
      </c>
      <c r="C30" s="152"/>
      <c r="D30" s="39">
        <v>25</v>
      </c>
      <c r="E30" s="84">
        <v>1125</v>
      </c>
      <c r="F30" s="84">
        <v>1100</v>
      </c>
      <c r="G30" s="84">
        <v>1</v>
      </c>
      <c r="H30" s="84">
        <v>1106</v>
      </c>
      <c r="I30" s="84">
        <v>1014</v>
      </c>
      <c r="J30" s="84">
        <v>19</v>
      </c>
      <c r="K30" s="84"/>
      <c r="L30" s="91">
        <f t="shared" si="0"/>
        <v>25</v>
      </c>
    </row>
    <row r="31" spans="1:12" ht="18" customHeight="1" x14ac:dyDescent="0.25">
      <c r="A31" s="168"/>
      <c r="B31" s="95"/>
      <c r="C31" s="97" t="s">
        <v>172</v>
      </c>
      <c r="D31" s="39">
        <v>26</v>
      </c>
      <c r="E31" s="84">
        <v>1191</v>
      </c>
      <c r="F31" s="84">
        <v>1020</v>
      </c>
      <c r="G31" s="84">
        <v>4</v>
      </c>
      <c r="H31" s="84">
        <v>1040</v>
      </c>
      <c r="I31" s="84">
        <v>942</v>
      </c>
      <c r="J31" s="84">
        <v>151</v>
      </c>
      <c r="K31" s="84">
        <v>4</v>
      </c>
      <c r="L31" s="91">
        <f t="shared" si="0"/>
        <v>171</v>
      </c>
    </row>
    <row r="32" spans="1:12" ht="18" customHeight="1" x14ac:dyDescent="0.25">
      <c r="A32" s="168"/>
      <c r="B32" s="151" t="s">
        <v>33</v>
      </c>
      <c r="C32" s="152"/>
      <c r="D32" s="39">
        <v>27</v>
      </c>
      <c r="E32" s="84">
        <v>219</v>
      </c>
      <c r="F32" s="84">
        <v>196</v>
      </c>
      <c r="G32" s="84">
        <v>1</v>
      </c>
      <c r="H32" s="84">
        <v>192</v>
      </c>
      <c r="I32" s="84">
        <v>115</v>
      </c>
      <c r="J32" s="84">
        <v>27</v>
      </c>
      <c r="K32" s="84"/>
      <c r="L32" s="91">
        <f t="shared" si="0"/>
        <v>23</v>
      </c>
    </row>
    <row r="33" spans="1:12" ht="26.25" customHeight="1" x14ac:dyDescent="0.25">
      <c r="A33" s="168"/>
      <c r="B33" s="151" t="s">
        <v>174</v>
      </c>
      <c r="C33" s="152"/>
      <c r="D33" s="39">
        <v>28</v>
      </c>
      <c r="E33" s="84">
        <v>56</v>
      </c>
      <c r="F33" s="84">
        <v>47</v>
      </c>
      <c r="G33" s="84">
        <v>3</v>
      </c>
      <c r="H33" s="84">
        <v>50</v>
      </c>
      <c r="I33" s="84">
        <v>12</v>
      </c>
      <c r="J33" s="84">
        <v>6</v>
      </c>
      <c r="K33" s="84"/>
      <c r="L33" s="91">
        <f t="shared" si="0"/>
        <v>9</v>
      </c>
    </row>
    <row r="34" spans="1:12" ht="18" customHeight="1" x14ac:dyDescent="0.25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51" t="s">
        <v>195</v>
      </c>
      <c r="C35" s="152"/>
      <c r="D35" s="39">
        <v>30</v>
      </c>
      <c r="E35" s="84">
        <v>36</v>
      </c>
      <c r="F35" s="84">
        <v>36</v>
      </c>
      <c r="G35" s="84"/>
      <c r="H35" s="84">
        <v>36</v>
      </c>
      <c r="I35" s="84">
        <v>1</v>
      </c>
      <c r="J35" s="84"/>
      <c r="K35" s="84"/>
      <c r="L35" s="91">
        <f t="shared" si="0"/>
        <v>0</v>
      </c>
    </row>
    <row r="36" spans="1:12" ht="18" customHeight="1" x14ac:dyDescent="0.25">
      <c r="A36" s="168"/>
      <c r="B36" s="161" t="s">
        <v>130</v>
      </c>
      <c r="C36" s="162"/>
      <c r="D36" s="39">
        <v>31</v>
      </c>
      <c r="E36" s="84">
        <v>162</v>
      </c>
      <c r="F36" s="84">
        <v>134</v>
      </c>
      <c r="G36" s="84">
        <v>1</v>
      </c>
      <c r="H36" s="84">
        <v>135</v>
      </c>
      <c r="I36" s="84">
        <v>44</v>
      </c>
      <c r="J36" s="84">
        <v>27</v>
      </c>
      <c r="K36" s="84">
        <v>3</v>
      </c>
      <c r="L36" s="91">
        <f t="shared" si="0"/>
        <v>28</v>
      </c>
    </row>
    <row r="37" spans="1:12" ht="26.25" customHeight="1" x14ac:dyDescent="0.25">
      <c r="A37" s="168"/>
      <c r="B37" s="161" t="s">
        <v>35</v>
      </c>
      <c r="C37" s="162"/>
      <c r="D37" s="39">
        <v>32</v>
      </c>
      <c r="E37" s="84">
        <v>1212</v>
      </c>
      <c r="F37" s="84">
        <v>1122</v>
      </c>
      <c r="G37" s="84"/>
      <c r="H37" s="84">
        <v>1017</v>
      </c>
      <c r="I37" s="84">
        <v>717</v>
      </c>
      <c r="J37" s="84">
        <v>195</v>
      </c>
      <c r="K37" s="84">
        <v>7</v>
      </c>
      <c r="L37" s="91">
        <f t="shared" si="0"/>
        <v>90</v>
      </c>
    </row>
    <row r="38" spans="1:12" ht="40.5" customHeight="1" x14ac:dyDescent="0.25">
      <c r="A38" s="168"/>
      <c r="B38" s="151" t="s">
        <v>140</v>
      </c>
      <c r="C38" s="152"/>
      <c r="D38" s="39">
        <v>33</v>
      </c>
      <c r="E38" s="84">
        <v>47</v>
      </c>
      <c r="F38" s="84">
        <v>42</v>
      </c>
      <c r="G38" s="84"/>
      <c r="H38" s="84">
        <v>37</v>
      </c>
      <c r="I38" s="84">
        <v>22</v>
      </c>
      <c r="J38" s="84">
        <v>10</v>
      </c>
      <c r="K38" s="84"/>
      <c r="L38" s="91">
        <f t="shared" si="0"/>
        <v>5</v>
      </c>
    </row>
    <row r="39" spans="1:12" ht="18" customHeight="1" x14ac:dyDescent="0.25">
      <c r="A39" s="168"/>
      <c r="B39" s="151" t="s">
        <v>210</v>
      </c>
      <c r="C39" s="152"/>
      <c r="D39" s="39">
        <v>34</v>
      </c>
      <c r="E39" s="84">
        <v>142</v>
      </c>
      <c r="F39" s="84">
        <v>133</v>
      </c>
      <c r="G39" s="84"/>
      <c r="H39" s="84">
        <v>130</v>
      </c>
      <c r="I39" s="84">
        <v>89</v>
      </c>
      <c r="J39" s="84">
        <v>12</v>
      </c>
      <c r="K39" s="84"/>
      <c r="L39" s="91">
        <f t="shared" si="0"/>
        <v>9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21365</v>
      </c>
      <c r="F40" s="94">
        <v>17583</v>
      </c>
      <c r="G40" s="94">
        <v>104</v>
      </c>
      <c r="H40" s="94">
        <v>16866</v>
      </c>
      <c r="I40" s="94">
        <v>13044</v>
      </c>
      <c r="J40" s="94">
        <v>4499</v>
      </c>
      <c r="K40" s="94">
        <v>369</v>
      </c>
      <c r="L40" s="91">
        <f t="shared" si="0"/>
        <v>3782</v>
      </c>
    </row>
    <row r="41" spans="1:12" ht="18.75" customHeight="1" x14ac:dyDescent="0.25">
      <c r="A41" s="171" t="s">
        <v>43</v>
      </c>
      <c r="B41" s="166" t="s">
        <v>44</v>
      </c>
      <c r="C41" s="166"/>
      <c r="D41" s="39">
        <v>36</v>
      </c>
      <c r="E41" s="84">
        <v>21636</v>
      </c>
      <c r="F41" s="84">
        <v>20170</v>
      </c>
      <c r="G41" s="84">
        <v>6</v>
      </c>
      <c r="H41" s="84">
        <v>19661</v>
      </c>
      <c r="I41" s="84" t="s">
        <v>206</v>
      </c>
      <c r="J41" s="84">
        <v>1975</v>
      </c>
      <c r="K41" s="84">
        <v>294</v>
      </c>
      <c r="L41" s="91">
        <f t="shared" si="0"/>
        <v>1466</v>
      </c>
    </row>
    <row r="42" spans="1:12" ht="16.5" customHeight="1" x14ac:dyDescent="0.25">
      <c r="A42" s="171"/>
      <c r="B42" s="163" t="s">
        <v>47</v>
      </c>
      <c r="C42" s="164"/>
      <c r="D42" s="39">
        <v>37</v>
      </c>
      <c r="E42" s="84">
        <v>181</v>
      </c>
      <c r="F42" s="84">
        <v>169</v>
      </c>
      <c r="G42" s="84"/>
      <c r="H42" s="84">
        <v>176</v>
      </c>
      <c r="I42" s="84" t="s">
        <v>206</v>
      </c>
      <c r="J42" s="84">
        <v>5</v>
      </c>
      <c r="K42" s="84"/>
      <c r="L42" s="91">
        <f t="shared" si="0"/>
        <v>12</v>
      </c>
    </row>
    <row r="43" spans="1:12" ht="26.25" customHeight="1" x14ac:dyDescent="0.25">
      <c r="A43" s="171"/>
      <c r="B43" s="167" t="s">
        <v>42</v>
      </c>
      <c r="C43" s="167"/>
      <c r="D43" s="39">
        <v>38</v>
      </c>
      <c r="E43" s="84">
        <v>274</v>
      </c>
      <c r="F43" s="84">
        <v>261</v>
      </c>
      <c r="G43" s="84"/>
      <c r="H43" s="84">
        <v>263</v>
      </c>
      <c r="I43" s="84">
        <v>184</v>
      </c>
      <c r="J43" s="84">
        <v>11</v>
      </c>
      <c r="K43" s="84">
        <v>2</v>
      </c>
      <c r="L43" s="91">
        <f t="shared" si="0"/>
        <v>13</v>
      </c>
    </row>
    <row r="44" spans="1:12" ht="15.75" customHeight="1" x14ac:dyDescent="0.25">
      <c r="A44" s="171"/>
      <c r="B44" s="169" t="s">
        <v>195</v>
      </c>
      <c r="C44" s="170"/>
      <c r="D44" s="39">
        <v>39</v>
      </c>
      <c r="E44" s="84">
        <v>15</v>
      </c>
      <c r="F44" s="84">
        <v>11</v>
      </c>
      <c r="G44" s="84"/>
      <c r="H44" s="84">
        <v>14</v>
      </c>
      <c r="I44" s="84">
        <v>5</v>
      </c>
      <c r="J44" s="84">
        <v>1</v>
      </c>
      <c r="K44" s="84"/>
      <c r="L44" s="91">
        <f t="shared" si="0"/>
        <v>4</v>
      </c>
    </row>
    <row r="45" spans="1:12" ht="17.25" customHeight="1" x14ac:dyDescent="0.25">
      <c r="A45" s="171"/>
      <c r="B45" s="6" t="s">
        <v>36</v>
      </c>
      <c r="C45" s="70"/>
      <c r="D45" s="39">
        <v>40</v>
      </c>
      <c r="E45" s="84">
        <f>E41+E43+E44</f>
        <v>21925</v>
      </c>
      <c r="F45" s="84">
        <f>F41+F43+F44</f>
        <v>20442</v>
      </c>
      <c r="G45" s="84">
        <f>G41+G43+G44</f>
        <v>6</v>
      </c>
      <c r="H45" s="84">
        <f>H41+H43+H44</f>
        <v>19938</v>
      </c>
      <c r="I45" s="84">
        <f>I43+I44</f>
        <v>189</v>
      </c>
      <c r="J45" s="84">
        <f>J41+J43+J44</f>
        <v>1987</v>
      </c>
      <c r="K45" s="84">
        <f>K41+K43+K44</f>
        <v>296</v>
      </c>
      <c r="L45" s="91">
        <f t="shared" si="0"/>
        <v>1483</v>
      </c>
    </row>
    <row r="46" spans="1:12" x14ac:dyDescent="0.25">
      <c r="A46" s="165" t="s">
        <v>196</v>
      </c>
      <c r="B46" s="165"/>
      <c r="C46" s="165"/>
      <c r="D46" s="39">
        <v>41</v>
      </c>
      <c r="E46" s="84">
        <f t="shared" ref="E46:K46" si="2">E16+E25+E40+E45</f>
        <v>70503</v>
      </c>
      <c r="F46" s="84">
        <f t="shared" si="2"/>
        <v>63353</v>
      </c>
      <c r="G46" s="84">
        <f t="shared" si="2"/>
        <v>206</v>
      </c>
      <c r="H46" s="84">
        <f t="shared" si="2"/>
        <v>61678</v>
      </c>
      <c r="I46" s="84">
        <f t="shared" si="2"/>
        <v>30837</v>
      </c>
      <c r="J46" s="84">
        <f t="shared" si="2"/>
        <v>8825</v>
      </c>
      <c r="K46" s="84">
        <f t="shared" si="2"/>
        <v>1230</v>
      </c>
      <c r="L46" s="91">
        <f t="shared" si="0"/>
        <v>7150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&amp;R2&amp;C&amp;R2&amp;L424C9F76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8" t="s">
        <v>138</v>
      </c>
      <c r="B1" s="188"/>
      <c r="C1" s="188"/>
      <c r="D1" s="188"/>
      <c r="E1" s="40"/>
      <c r="F1" s="44"/>
    </row>
    <row r="2" spans="1:7" ht="22.5" customHeight="1" x14ac:dyDescent="0.2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 x14ac:dyDescent="0.2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84</v>
      </c>
    </row>
    <row r="4" spans="1:7" ht="17.25" customHeight="1" x14ac:dyDescent="0.2">
      <c r="A4" s="225"/>
      <c r="B4" s="47"/>
      <c r="C4" s="227" t="s">
        <v>11</v>
      </c>
      <c r="D4" s="227"/>
      <c r="E4" s="228"/>
      <c r="F4" s="69">
        <v>2</v>
      </c>
      <c r="G4" s="84">
        <v>77</v>
      </c>
    </row>
    <row r="5" spans="1:7" ht="17.25" customHeight="1" x14ac:dyDescent="0.2">
      <c r="A5" s="225"/>
      <c r="B5" s="220" t="s">
        <v>71</v>
      </c>
      <c r="C5" s="221"/>
      <c r="D5" s="221"/>
      <c r="E5" s="222"/>
      <c r="F5" s="69">
        <v>3</v>
      </c>
      <c r="G5" s="84">
        <v>1542</v>
      </c>
    </row>
    <row r="6" spans="1:7" ht="17.25" customHeight="1" x14ac:dyDescent="0.2">
      <c r="A6" s="225"/>
      <c r="B6" s="209" t="s">
        <v>66</v>
      </c>
      <c r="C6" s="196" t="s">
        <v>67</v>
      </c>
      <c r="D6" s="196"/>
      <c r="E6" s="196"/>
      <c r="F6" s="69">
        <v>4</v>
      </c>
      <c r="G6" s="84">
        <v>40</v>
      </c>
    </row>
    <row r="7" spans="1:7" ht="25.5" customHeight="1" x14ac:dyDescent="0.2">
      <c r="A7" s="225"/>
      <c r="B7" s="210"/>
      <c r="C7" s="196" t="s">
        <v>68</v>
      </c>
      <c r="D7" s="196"/>
      <c r="E7" s="196"/>
      <c r="F7" s="69">
        <v>5</v>
      </c>
      <c r="G7" s="84">
        <v>79</v>
      </c>
    </row>
    <row r="8" spans="1:7" ht="18.75" customHeight="1" x14ac:dyDescent="0.2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302</v>
      </c>
    </row>
    <row r="9" spans="1:7" ht="18.75" customHeight="1" x14ac:dyDescent="0.2">
      <c r="A9" s="225"/>
      <c r="B9" s="210"/>
      <c r="C9" s="209"/>
      <c r="D9" s="196" t="s">
        <v>56</v>
      </c>
      <c r="E9" s="196"/>
      <c r="F9" s="69">
        <v>7</v>
      </c>
      <c r="G9" s="84">
        <v>288</v>
      </c>
    </row>
    <row r="10" spans="1:7" ht="18.75" customHeight="1" x14ac:dyDescent="0.2">
      <c r="A10" s="225"/>
      <c r="B10" s="210"/>
      <c r="C10" s="209"/>
      <c r="D10" s="196" t="s">
        <v>57</v>
      </c>
      <c r="E10" s="196"/>
      <c r="F10" s="69">
        <v>8</v>
      </c>
      <c r="G10" s="84">
        <v>183</v>
      </c>
    </row>
    <row r="11" spans="1:7" ht="18.75" customHeight="1" x14ac:dyDescent="0.2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>
        <v>81</v>
      </c>
    </row>
    <row r="12" spans="1:7" ht="19.5" customHeight="1" x14ac:dyDescent="0.2">
      <c r="A12" s="225"/>
      <c r="B12" s="211"/>
      <c r="C12" s="211"/>
      <c r="D12" s="211"/>
      <c r="E12" s="68" t="s">
        <v>74</v>
      </c>
      <c r="F12" s="69">
        <v>10</v>
      </c>
      <c r="G12" s="84">
        <v>110</v>
      </c>
    </row>
    <row r="13" spans="1:7" ht="26.25" customHeight="1" x14ac:dyDescent="0.2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155</v>
      </c>
    </row>
    <row r="14" spans="1:7" ht="12" customHeight="1" x14ac:dyDescent="0.2">
      <c r="A14" s="225"/>
      <c r="B14" s="208"/>
      <c r="C14" s="196" t="s">
        <v>77</v>
      </c>
      <c r="D14" s="196"/>
      <c r="E14" s="196"/>
      <c r="F14" s="69">
        <v>12</v>
      </c>
      <c r="G14" s="84">
        <v>1705</v>
      </c>
    </row>
    <row r="15" spans="1:7" ht="12" customHeight="1" x14ac:dyDescent="0.2">
      <c r="A15" s="225"/>
      <c r="B15" s="208"/>
      <c r="C15" s="196" t="s">
        <v>83</v>
      </c>
      <c r="D15" s="196"/>
      <c r="E15" s="196"/>
      <c r="F15" s="69">
        <v>13</v>
      </c>
      <c r="G15" s="84">
        <v>45</v>
      </c>
    </row>
    <row r="16" spans="1:7" ht="12" customHeight="1" x14ac:dyDescent="0.2">
      <c r="A16" s="225"/>
      <c r="B16" s="208"/>
      <c r="C16" s="212" t="s">
        <v>78</v>
      </c>
      <c r="D16" s="212"/>
      <c r="E16" s="212"/>
      <c r="F16" s="69">
        <v>14</v>
      </c>
      <c r="G16" s="84">
        <v>58</v>
      </c>
    </row>
    <row r="17" spans="1:7" ht="12" customHeight="1" x14ac:dyDescent="0.2">
      <c r="A17" s="225"/>
      <c r="B17" s="208"/>
      <c r="C17" s="212" t="s">
        <v>79</v>
      </c>
      <c r="D17" s="212"/>
      <c r="E17" s="212"/>
      <c r="F17" s="69">
        <v>15</v>
      </c>
      <c r="G17" s="84">
        <v>136</v>
      </c>
    </row>
    <row r="18" spans="1:7" ht="12" customHeight="1" x14ac:dyDescent="0.2">
      <c r="A18" s="225"/>
      <c r="B18" s="208"/>
      <c r="C18" s="196" t="s">
        <v>80</v>
      </c>
      <c r="D18" s="196"/>
      <c r="E18" s="196"/>
      <c r="F18" s="69">
        <v>16</v>
      </c>
      <c r="G18" s="84">
        <v>905</v>
      </c>
    </row>
    <row r="19" spans="1:7" ht="12" customHeight="1" x14ac:dyDescent="0.2">
      <c r="A19" s="225"/>
      <c r="B19" s="208"/>
      <c r="C19" s="196" t="s">
        <v>81</v>
      </c>
      <c r="D19" s="196"/>
      <c r="E19" s="196"/>
      <c r="F19" s="69">
        <v>17</v>
      </c>
      <c r="G19" s="84">
        <v>45</v>
      </c>
    </row>
    <row r="20" spans="1:7" ht="12" customHeight="1" x14ac:dyDescent="0.2">
      <c r="A20" s="225"/>
      <c r="B20" s="208"/>
      <c r="C20" s="212" t="s">
        <v>82</v>
      </c>
      <c r="D20" s="212"/>
      <c r="E20" s="212"/>
      <c r="F20" s="69">
        <v>18</v>
      </c>
      <c r="G20" s="84">
        <v>8167</v>
      </c>
    </row>
    <row r="21" spans="1:7" ht="12" customHeight="1" x14ac:dyDescent="0.2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467</v>
      </c>
    </row>
    <row r="22" spans="1:7" ht="12" customHeight="1" x14ac:dyDescent="0.2">
      <c r="A22" s="225"/>
      <c r="B22" s="214"/>
      <c r="C22" s="53" t="s">
        <v>85</v>
      </c>
      <c r="D22" s="54"/>
      <c r="E22" s="55"/>
      <c r="F22" s="69">
        <v>20</v>
      </c>
      <c r="G22" s="84">
        <v>215</v>
      </c>
    </row>
    <row r="23" spans="1:7" ht="12" customHeight="1" x14ac:dyDescent="0.2">
      <c r="A23" s="225"/>
      <c r="B23" s="214"/>
      <c r="C23" s="50" t="s">
        <v>86</v>
      </c>
      <c r="D23" s="51"/>
      <c r="E23" s="52"/>
      <c r="F23" s="69">
        <v>21</v>
      </c>
      <c r="G23" s="84">
        <v>107</v>
      </c>
    </row>
    <row r="24" spans="1:7" ht="12" customHeight="1" x14ac:dyDescent="0.2">
      <c r="A24" s="225"/>
      <c r="B24" s="214"/>
      <c r="C24" s="53" t="s">
        <v>87</v>
      </c>
      <c r="D24" s="54"/>
      <c r="E24" s="55"/>
      <c r="F24" s="69">
        <v>22</v>
      </c>
      <c r="G24" s="84">
        <v>45</v>
      </c>
    </row>
    <row r="25" spans="1:7" ht="12" customHeight="1" x14ac:dyDescent="0.2">
      <c r="A25" s="225"/>
      <c r="B25" s="214"/>
      <c r="C25" s="53" t="s">
        <v>88</v>
      </c>
      <c r="D25" s="54"/>
      <c r="E25" s="55"/>
      <c r="F25" s="69">
        <v>23</v>
      </c>
      <c r="G25" s="84">
        <v>25</v>
      </c>
    </row>
    <row r="26" spans="1:7" ht="12" customHeight="1" x14ac:dyDescent="0.2">
      <c r="A26" s="225"/>
      <c r="B26" s="214"/>
      <c r="C26" s="48" t="s">
        <v>89</v>
      </c>
      <c r="D26" s="49"/>
      <c r="E26" s="49"/>
      <c r="F26" s="69">
        <v>24</v>
      </c>
      <c r="G26" s="84">
        <v>14</v>
      </c>
    </row>
    <row r="27" spans="1:7" ht="12" customHeight="1" x14ac:dyDescent="0.2">
      <c r="A27" s="226"/>
      <c r="B27" s="215"/>
      <c r="C27" s="56" t="s">
        <v>90</v>
      </c>
      <c r="D27" s="57"/>
      <c r="E27" s="58"/>
      <c r="F27" s="69">
        <v>25</v>
      </c>
      <c r="G27" s="84">
        <v>1</v>
      </c>
    </row>
    <row r="28" spans="1:7" ht="12.75" customHeight="1" x14ac:dyDescent="0.2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>
        <v>3</v>
      </c>
    </row>
    <row r="29" spans="1:7" ht="27" customHeight="1" x14ac:dyDescent="0.2">
      <c r="A29" s="180"/>
      <c r="B29" s="217" t="s">
        <v>48</v>
      </c>
      <c r="C29" s="218"/>
      <c r="D29" s="218"/>
      <c r="E29" s="219"/>
      <c r="F29" s="69">
        <v>27</v>
      </c>
      <c r="G29" s="84">
        <v>52</v>
      </c>
    </row>
    <row r="30" spans="1:7" ht="12" customHeight="1" x14ac:dyDescent="0.2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>
        <v>13</v>
      </c>
    </row>
    <row r="31" spans="1:7" ht="12" customHeight="1" x14ac:dyDescent="0.2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>
        <v>1</v>
      </c>
    </row>
    <row r="32" spans="1:7" ht="12" customHeight="1" x14ac:dyDescent="0.2">
      <c r="A32" s="180"/>
      <c r="B32" s="190"/>
      <c r="C32" s="191"/>
      <c r="D32" s="192" t="s">
        <v>52</v>
      </c>
      <c r="E32" s="193"/>
      <c r="F32" s="69">
        <v>30</v>
      </c>
      <c r="G32" s="84">
        <v>12</v>
      </c>
    </row>
    <row r="33" spans="1:9" ht="12" customHeight="1" x14ac:dyDescent="0.2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 x14ac:dyDescent="0.2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 x14ac:dyDescent="0.2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>
        <v>7</v>
      </c>
    </row>
    <row r="36" spans="1:9" ht="12" customHeight="1" x14ac:dyDescent="0.2">
      <c r="A36" s="180"/>
      <c r="B36" s="190"/>
      <c r="C36" s="192" t="s">
        <v>56</v>
      </c>
      <c r="D36" s="197"/>
      <c r="E36" s="193"/>
      <c r="F36" s="69">
        <v>34</v>
      </c>
      <c r="G36" s="84">
        <v>11</v>
      </c>
    </row>
    <row r="37" spans="1:9" ht="12" customHeight="1" x14ac:dyDescent="0.2">
      <c r="A37" s="180"/>
      <c r="B37" s="190"/>
      <c r="C37" s="192" t="s">
        <v>57</v>
      </c>
      <c r="D37" s="197"/>
      <c r="E37" s="193"/>
      <c r="F37" s="69">
        <v>35</v>
      </c>
      <c r="G37" s="84">
        <v>8</v>
      </c>
    </row>
    <row r="38" spans="1:9" ht="12" customHeight="1" x14ac:dyDescent="0.2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 x14ac:dyDescent="0.2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 x14ac:dyDescent="0.2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 x14ac:dyDescent="0.2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 x14ac:dyDescent="0.2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 x14ac:dyDescent="0.2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 x14ac:dyDescent="0.2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252</v>
      </c>
      <c r="I44" s="93"/>
    </row>
    <row r="45" spans="1:9" ht="27" customHeight="1" x14ac:dyDescent="0.2">
      <c r="A45" s="186"/>
      <c r="B45" s="207" t="s">
        <v>48</v>
      </c>
      <c r="C45" s="207"/>
      <c r="D45" s="207"/>
      <c r="E45" s="207"/>
      <c r="F45" s="69">
        <v>43</v>
      </c>
      <c r="G45" s="84">
        <v>985</v>
      </c>
    </row>
    <row r="46" spans="1:9" ht="12" customHeight="1" x14ac:dyDescent="0.2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310</v>
      </c>
    </row>
    <row r="47" spans="1:9" ht="12" customHeight="1" x14ac:dyDescent="0.2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>
        <v>52</v>
      </c>
    </row>
    <row r="48" spans="1:9" ht="12" customHeight="1" x14ac:dyDescent="0.2">
      <c r="A48" s="186"/>
      <c r="B48" s="190"/>
      <c r="C48" s="191"/>
      <c r="D48" s="195" t="s">
        <v>52</v>
      </c>
      <c r="E48" s="195"/>
      <c r="F48" s="69">
        <v>46</v>
      </c>
      <c r="G48" s="84">
        <v>258</v>
      </c>
    </row>
    <row r="49" spans="1:7" ht="12" customHeight="1" x14ac:dyDescent="0.2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 x14ac:dyDescent="0.2">
      <c r="A50" s="186"/>
      <c r="B50" s="190"/>
      <c r="C50" s="195" t="s">
        <v>54</v>
      </c>
      <c r="D50" s="195"/>
      <c r="E50" s="195"/>
      <c r="F50" s="69">
        <v>48</v>
      </c>
      <c r="G50" s="84">
        <v>1</v>
      </c>
    </row>
    <row r="51" spans="1:7" ht="12" customHeight="1" x14ac:dyDescent="0.2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192</v>
      </c>
    </row>
    <row r="52" spans="1:7" ht="12" customHeight="1" x14ac:dyDescent="0.2">
      <c r="A52" s="186"/>
      <c r="B52" s="190"/>
      <c r="C52" s="195" t="s">
        <v>56</v>
      </c>
      <c r="D52" s="195"/>
      <c r="E52" s="195"/>
      <c r="F52" s="69">
        <v>50</v>
      </c>
      <c r="G52" s="84">
        <v>95</v>
      </c>
    </row>
    <row r="53" spans="1:7" ht="12" customHeight="1" x14ac:dyDescent="0.2">
      <c r="A53" s="186"/>
      <c r="B53" s="190"/>
      <c r="C53" s="195" t="s">
        <v>57</v>
      </c>
      <c r="D53" s="195"/>
      <c r="E53" s="195"/>
      <c r="F53" s="69">
        <v>51</v>
      </c>
      <c r="G53" s="84">
        <v>29</v>
      </c>
    </row>
    <row r="54" spans="1:7" ht="12" customHeight="1" x14ac:dyDescent="0.2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 x14ac:dyDescent="0.2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 x14ac:dyDescent="0.2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 x14ac:dyDescent="0.2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 x14ac:dyDescent="0.2">
      <c r="A58" s="186"/>
      <c r="B58" s="202"/>
      <c r="C58" s="235" t="s">
        <v>135</v>
      </c>
      <c r="D58" s="235"/>
      <c r="E58" s="235"/>
      <c r="F58" s="69">
        <v>56</v>
      </c>
      <c r="G58" s="84">
        <v>4</v>
      </c>
    </row>
    <row r="59" spans="1:7" ht="12" customHeight="1" x14ac:dyDescent="0.2">
      <c r="A59" s="187"/>
      <c r="B59" s="203"/>
      <c r="C59" s="204" t="s">
        <v>175</v>
      </c>
      <c r="D59" s="205"/>
      <c r="E59" s="206"/>
      <c r="F59" s="69">
        <v>57</v>
      </c>
      <c r="G59" s="84">
        <v>5</v>
      </c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&amp;R3&amp;C&amp;R3&amp;L424C9F76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 x14ac:dyDescent="0.2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 x14ac:dyDescent="0.2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2821</v>
      </c>
    </row>
    <row r="4" spans="1:9" ht="14.25" customHeight="1" x14ac:dyDescent="0.2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1966</v>
      </c>
    </row>
    <row r="5" spans="1:9" ht="14.25" customHeight="1" x14ac:dyDescent="0.2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>
        <v>682</v>
      </c>
    </row>
    <row r="6" spans="1:9" ht="14.25" customHeight="1" x14ac:dyDescent="0.2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>
        <v>3</v>
      </c>
    </row>
    <row r="7" spans="1:9" ht="14.25" customHeight="1" x14ac:dyDescent="0.2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749</v>
      </c>
    </row>
    <row r="8" spans="1:9" ht="14.25" customHeight="1" x14ac:dyDescent="0.2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>
        <v>53</v>
      </c>
    </row>
    <row r="9" spans="1:9" ht="14.25" customHeight="1" x14ac:dyDescent="0.2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>
        <v>12</v>
      </c>
    </row>
    <row r="10" spans="1:9" ht="15" customHeight="1" x14ac:dyDescent="0.2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>
        <v>215</v>
      </c>
    </row>
    <row r="11" spans="1:9" ht="15" customHeight="1" x14ac:dyDescent="0.2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>
        <v>23</v>
      </c>
    </row>
    <row r="12" spans="1:9" ht="15" customHeight="1" x14ac:dyDescent="0.2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>
        <v>8</v>
      </c>
    </row>
    <row r="13" spans="1:9" ht="15" customHeight="1" x14ac:dyDescent="0.2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>
        <v>3</v>
      </c>
    </row>
    <row r="14" spans="1:9" ht="15" customHeight="1" x14ac:dyDescent="0.2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>
        <v>271450</v>
      </c>
    </row>
    <row r="15" spans="1:9" ht="15" customHeight="1" x14ac:dyDescent="0.2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 x14ac:dyDescent="0.2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>
        <v>100</v>
      </c>
    </row>
    <row r="17" spans="1:9" ht="15" customHeight="1" x14ac:dyDescent="0.2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 x14ac:dyDescent="0.2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 x14ac:dyDescent="0.2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422</v>
      </c>
    </row>
    <row r="20" spans="1:9" ht="15" customHeight="1" x14ac:dyDescent="0.2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9967</v>
      </c>
    </row>
    <row r="21" spans="1:9" ht="15" customHeight="1" x14ac:dyDescent="0.2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260</v>
      </c>
    </row>
    <row r="22" spans="1:9" ht="15" customHeight="1" x14ac:dyDescent="0.2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223</v>
      </c>
    </row>
    <row r="23" spans="1:9" ht="15" customHeight="1" x14ac:dyDescent="0.2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 x14ac:dyDescent="0.2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>
        <v>104</v>
      </c>
    </row>
    <row r="25" spans="1:9" ht="16.5" customHeight="1" x14ac:dyDescent="0.2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>
        <v>1</v>
      </c>
    </row>
    <row r="26" spans="1:9" ht="16.5" customHeight="1" x14ac:dyDescent="0.2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>
        <v>114</v>
      </c>
    </row>
    <row r="27" spans="1:9" ht="16.5" customHeight="1" x14ac:dyDescent="0.2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>
        <v>531</v>
      </c>
    </row>
    <row r="28" spans="1:9" ht="14.25" customHeight="1" x14ac:dyDescent="0.2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1471</v>
      </c>
    </row>
    <row r="29" spans="1:9" ht="14.25" customHeight="1" x14ac:dyDescent="0.2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>
        <v>156</v>
      </c>
    </row>
    <row r="30" spans="1:9" ht="14.25" customHeight="1" x14ac:dyDescent="0.2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>
        <v>114</v>
      </c>
    </row>
    <row r="31" spans="1:9" ht="16.5" customHeight="1" x14ac:dyDescent="0.2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>
        <v>9165</v>
      </c>
    </row>
    <row r="32" spans="1:9" ht="16.5" customHeight="1" x14ac:dyDescent="0.2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>
        <v>840</v>
      </c>
    </row>
    <row r="33" spans="1:10" ht="15" customHeight="1" x14ac:dyDescent="0.2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 x14ac:dyDescent="0.2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>
        <v>9</v>
      </c>
    </row>
    <row r="35" spans="1:10" ht="15" customHeight="1" x14ac:dyDescent="0.2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370</v>
      </c>
    </row>
    <row r="36" spans="1:10" ht="27" customHeight="1" x14ac:dyDescent="0.2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>
        <v>94</v>
      </c>
    </row>
    <row r="37" spans="1:10" ht="12.75" customHeight="1" x14ac:dyDescent="0.2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3173</v>
      </c>
      <c r="J37" s="114"/>
    </row>
    <row r="38" spans="1:10" ht="12.75" customHeight="1" x14ac:dyDescent="0.2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4539</v>
      </c>
    </row>
    <row r="39" spans="1:10" ht="15" customHeight="1" x14ac:dyDescent="0.2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4109</v>
      </c>
    </row>
    <row r="40" spans="1:10" ht="15" customHeight="1" x14ac:dyDescent="0.2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14148</v>
      </c>
    </row>
    <row r="41" spans="1:10" ht="15" customHeight="1" x14ac:dyDescent="0.2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7217</v>
      </c>
    </row>
    <row r="42" spans="1:10" ht="15" customHeight="1" x14ac:dyDescent="0.2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>
        <v>222</v>
      </c>
    </row>
    <row r="43" spans="1:10" ht="15" customHeight="1" x14ac:dyDescent="0.2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732398385</v>
      </c>
    </row>
    <row r="44" spans="1:10" ht="15" customHeight="1" x14ac:dyDescent="0.2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133292241</v>
      </c>
    </row>
    <row r="45" spans="1:10" ht="15" customHeight="1" x14ac:dyDescent="0.2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>
        <v>2</v>
      </c>
    </row>
    <row r="46" spans="1:10" ht="15" customHeight="1" x14ac:dyDescent="0.2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144</v>
      </c>
    </row>
    <row r="47" spans="1:10" ht="15" customHeight="1" x14ac:dyDescent="0.2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78</v>
      </c>
    </row>
    <row r="48" spans="1:10" ht="15" customHeight="1" x14ac:dyDescent="0.2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2453</v>
      </c>
    </row>
    <row r="49" spans="1:9" ht="24.75" customHeight="1" x14ac:dyDescent="0.2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459</v>
      </c>
    </row>
    <row r="50" spans="1:9" ht="13.5" customHeight="1" x14ac:dyDescent="0.2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 x14ac:dyDescent="0.2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102</v>
      </c>
    </row>
    <row r="52" spans="1:9" ht="14.25" customHeight="1" x14ac:dyDescent="0.2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73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 x14ac:dyDescent="0.2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5" t="s">
        <v>186</v>
      </c>
      <c r="B57" s="296"/>
      <c r="C57" s="296"/>
      <c r="D57" s="297"/>
      <c r="E57" s="115">
        <f>E58+E61+E62+E63</f>
        <v>54373</v>
      </c>
      <c r="F57" s="115">
        <f>F58+F61+F62+F63</f>
        <v>6699</v>
      </c>
      <c r="G57" s="115">
        <f>G58+G61+G62+G63</f>
        <v>484</v>
      </c>
      <c r="H57" s="115">
        <f>H58+H61+H62+H63</f>
        <v>97</v>
      </c>
      <c r="I57" s="115">
        <f>I58+I61+I62+I63</f>
        <v>25</v>
      </c>
    </row>
    <row r="58" spans="1:9" ht="13.5" customHeight="1" x14ac:dyDescent="0.2">
      <c r="A58" s="195" t="s">
        <v>103</v>
      </c>
      <c r="B58" s="195"/>
      <c r="C58" s="195"/>
      <c r="D58" s="195"/>
      <c r="E58" s="94">
        <v>22209</v>
      </c>
      <c r="F58" s="94">
        <v>1066</v>
      </c>
      <c r="G58" s="94">
        <v>171</v>
      </c>
      <c r="H58" s="94">
        <v>49</v>
      </c>
      <c r="I58" s="94">
        <v>16</v>
      </c>
    </row>
    <row r="59" spans="1:9" ht="13.5" customHeight="1" x14ac:dyDescent="0.2">
      <c r="A59" s="241" t="s">
        <v>204</v>
      </c>
      <c r="B59" s="242"/>
      <c r="C59" s="242"/>
      <c r="D59" s="243"/>
      <c r="E59" s="86">
        <v>1831</v>
      </c>
      <c r="F59" s="86">
        <v>798</v>
      </c>
      <c r="G59" s="86">
        <v>139</v>
      </c>
      <c r="H59" s="86">
        <v>40</v>
      </c>
      <c r="I59" s="86">
        <v>10</v>
      </c>
    </row>
    <row r="60" spans="1:9" ht="13.5" customHeight="1" x14ac:dyDescent="0.2">
      <c r="A60" s="241" t="s">
        <v>205</v>
      </c>
      <c r="B60" s="242"/>
      <c r="C60" s="242"/>
      <c r="D60" s="243"/>
      <c r="E60" s="86">
        <v>17764</v>
      </c>
      <c r="F60" s="86">
        <v>52</v>
      </c>
      <c r="G60" s="86">
        <v>4</v>
      </c>
      <c r="H60" s="86">
        <v>4</v>
      </c>
      <c r="I60" s="86">
        <v>2</v>
      </c>
    </row>
    <row r="61" spans="1:9" ht="13.5" customHeight="1" x14ac:dyDescent="0.2">
      <c r="A61" s="237" t="s">
        <v>30</v>
      </c>
      <c r="B61" s="237"/>
      <c r="C61" s="237"/>
      <c r="D61" s="237"/>
      <c r="E61" s="84">
        <v>977</v>
      </c>
      <c r="F61" s="84">
        <v>362</v>
      </c>
      <c r="G61" s="84">
        <v>20</v>
      </c>
      <c r="H61" s="84">
        <v>4</v>
      </c>
      <c r="I61" s="84"/>
    </row>
    <row r="62" spans="1:9" ht="13.5" customHeight="1" x14ac:dyDescent="0.2">
      <c r="A62" s="237" t="s">
        <v>104</v>
      </c>
      <c r="B62" s="237"/>
      <c r="C62" s="237"/>
      <c r="D62" s="237"/>
      <c r="E62" s="84">
        <v>11965</v>
      </c>
      <c r="F62" s="84">
        <v>4566</v>
      </c>
      <c r="G62" s="84">
        <v>283</v>
      </c>
      <c r="H62" s="84">
        <v>43</v>
      </c>
      <c r="I62" s="84">
        <v>9</v>
      </c>
    </row>
    <row r="63" spans="1:9" ht="13.5" customHeight="1" x14ac:dyDescent="0.2">
      <c r="A63" s="195" t="s">
        <v>108</v>
      </c>
      <c r="B63" s="195"/>
      <c r="C63" s="195"/>
      <c r="D63" s="195"/>
      <c r="E63" s="84">
        <v>19222</v>
      </c>
      <c r="F63" s="84">
        <v>705</v>
      </c>
      <c r="G63" s="84">
        <v>10</v>
      </c>
      <c r="H63" s="84">
        <v>1</v>
      </c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 x14ac:dyDescent="0.2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5" t="s">
        <v>186</v>
      </c>
      <c r="B67" s="266"/>
      <c r="C67" s="266"/>
      <c r="D67" s="266"/>
      <c r="E67" s="267"/>
      <c r="F67" s="107">
        <v>23051</v>
      </c>
      <c r="G67" s="108">
        <v>214260817</v>
      </c>
      <c r="H67" s="101"/>
      <c r="I67" s="101"/>
    </row>
    <row r="68" spans="1:9" ht="12.75" customHeight="1" x14ac:dyDescent="0.2">
      <c r="A68" s="236" t="s">
        <v>187</v>
      </c>
      <c r="B68" s="255" t="s">
        <v>188</v>
      </c>
      <c r="C68" s="256"/>
      <c r="D68" s="256"/>
      <c r="E68" s="257"/>
      <c r="F68" s="109">
        <v>9758</v>
      </c>
      <c r="G68" s="88">
        <v>129448519</v>
      </c>
      <c r="H68" s="102"/>
      <c r="I68" s="103"/>
    </row>
    <row r="69" spans="1:9" x14ac:dyDescent="0.2">
      <c r="A69" s="236"/>
      <c r="B69" s="255" t="s">
        <v>189</v>
      </c>
      <c r="C69" s="256"/>
      <c r="D69" s="256"/>
      <c r="E69" s="257"/>
      <c r="F69" s="109">
        <v>13293</v>
      </c>
      <c r="G69" s="88">
        <v>84812298</v>
      </c>
      <c r="H69" s="102"/>
      <c r="I69" s="103"/>
    </row>
    <row r="70" spans="1:9" ht="15.75" customHeight="1" x14ac:dyDescent="0.2">
      <c r="A70" s="251" t="s">
        <v>190</v>
      </c>
      <c r="B70" s="258" t="s">
        <v>113</v>
      </c>
      <c r="C70" s="259"/>
      <c r="D70" s="259"/>
      <c r="E70" s="260"/>
      <c r="F70" s="110">
        <v>7303</v>
      </c>
      <c r="G70" s="108">
        <v>4355420</v>
      </c>
      <c r="H70" s="102"/>
      <c r="I70" s="103"/>
    </row>
    <row r="71" spans="1:9" x14ac:dyDescent="0.2">
      <c r="A71" s="251"/>
      <c r="B71" s="252" t="s">
        <v>191</v>
      </c>
      <c r="C71" s="253"/>
      <c r="D71" s="253"/>
      <c r="E71" s="254"/>
      <c r="F71" s="109">
        <v>5</v>
      </c>
      <c r="G71" s="88">
        <v>15999</v>
      </c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&amp;R4&amp;C&amp;R4&amp;L424C9F76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2" t="s">
        <v>4</v>
      </c>
      <c r="B2" s="313"/>
      <c r="C2" s="8" t="s">
        <v>37</v>
      </c>
      <c r="D2" s="8" t="s">
        <v>5</v>
      </c>
    </row>
    <row r="3" spans="1:4" ht="27.75" customHeight="1" x14ac:dyDescent="0.2">
      <c r="A3" s="207" t="s">
        <v>176</v>
      </c>
      <c r="B3" s="207"/>
      <c r="C3" s="10">
        <v>1</v>
      </c>
      <c r="D3" s="111">
        <f>IF('розділ 1 '!J46&lt;&gt;0,'розділ 1 '!K46*100/'розділ 1 '!J46,0)</f>
        <v>13.937677053824363</v>
      </c>
    </row>
    <row r="4" spans="1:4" ht="18" customHeight="1" x14ac:dyDescent="0.2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22.698795180722893</v>
      </c>
    </row>
    <row r="5" spans="1:4" ht="18" customHeight="1" x14ac:dyDescent="0.2">
      <c r="A5" s="327"/>
      <c r="B5" s="64" t="s">
        <v>178</v>
      </c>
      <c r="C5" s="10">
        <v>3</v>
      </c>
      <c r="D5" s="111">
        <f>IF('розділ 1 '!J25&lt;&gt;0,'розділ 1 '!K25*100/'розділ 1 '!J25,0)</f>
        <v>35.606060606060609</v>
      </c>
    </row>
    <row r="6" spans="1:4" ht="18" customHeight="1" x14ac:dyDescent="0.2">
      <c r="A6" s="327"/>
      <c r="B6" s="64" t="s">
        <v>179</v>
      </c>
      <c r="C6" s="10">
        <v>4</v>
      </c>
      <c r="D6" s="111">
        <f>IF('розділ 1 '!J40&lt;&gt;0,'розділ 1 '!K40*100/'розділ 1 '!J40,0)</f>
        <v>8.2018226272505004</v>
      </c>
    </row>
    <row r="7" spans="1:4" ht="18" customHeight="1" x14ac:dyDescent="0.2">
      <c r="A7" s="327"/>
      <c r="B7" s="67" t="s">
        <v>180</v>
      </c>
      <c r="C7" s="10">
        <v>5</v>
      </c>
      <c r="D7" s="111">
        <f>IF('розділ 1 '!J45&lt;&gt;0,'розділ 1 '!K45*100/'розділ 1 '!J45,0)</f>
        <v>14.896829391041772</v>
      </c>
    </row>
    <row r="8" spans="1:4" ht="18" customHeight="1" x14ac:dyDescent="0.2">
      <c r="A8" s="207" t="s">
        <v>181</v>
      </c>
      <c r="B8" s="207"/>
      <c r="C8" s="10">
        <v>6</v>
      </c>
      <c r="D8" s="111">
        <f>IF('розділ 1 '!F46&lt;&gt;0,'розділ 1 '!H46*100/'розділ 1 '!F46,0)</f>
        <v>97.35608416333875</v>
      </c>
    </row>
    <row r="9" spans="1:4" ht="18" customHeight="1" x14ac:dyDescent="0.2">
      <c r="A9" s="207" t="s">
        <v>96</v>
      </c>
      <c r="B9" s="207"/>
      <c r="C9" s="10">
        <v>7</v>
      </c>
      <c r="D9" s="88">
        <f>IF('розділ 3'!I52&lt;&gt;0,'розділ 1 '!H46/'розділ 3'!I52,0)</f>
        <v>844.90410958904113</v>
      </c>
    </row>
    <row r="10" spans="1:4" ht="25.5" customHeight="1" x14ac:dyDescent="0.2">
      <c r="A10" s="207" t="s">
        <v>106</v>
      </c>
      <c r="B10" s="207"/>
      <c r="C10" s="10">
        <v>8</v>
      </c>
      <c r="D10" s="88">
        <f>IF('розділ 3'!I52&lt;&gt;0,'розділ 1 '!E46/'розділ 3'!I52,0)</f>
        <v>965.79452054794524</v>
      </c>
    </row>
    <row r="11" spans="1:4" ht="16.5" customHeight="1" x14ac:dyDescent="0.2">
      <c r="A11" s="217" t="s">
        <v>62</v>
      </c>
      <c r="B11" s="219"/>
      <c r="C11" s="10">
        <v>9</v>
      </c>
      <c r="D11" s="84">
        <v>44.941176470588204</v>
      </c>
    </row>
    <row r="12" spans="1:4" ht="16.5" customHeight="1" x14ac:dyDescent="0.2">
      <c r="A12" s="237" t="s">
        <v>103</v>
      </c>
      <c r="B12" s="237"/>
      <c r="C12" s="10">
        <v>10</v>
      </c>
      <c r="D12" s="84">
        <v>30.235294117647101</v>
      </c>
    </row>
    <row r="13" spans="1:4" ht="16.5" customHeight="1" x14ac:dyDescent="0.2">
      <c r="A13" s="241" t="s">
        <v>204</v>
      </c>
      <c r="B13" s="243"/>
      <c r="C13" s="10">
        <v>11</v>
      </c>
      <c r="D13" s="94">
        <v>95.176470588235304</v>
      </c>
    </row>
    <row r="14" spans="1:4" ht="16.5" customHeight="1" x14ac:dyDescent="0.2">
      <c r="A14" s="241" t="s">
        <v>205</v>
      </c>
      <c r="B14" s="243"/>
      <c r="C14" s="10">
        <v>12</v>
      </c>
      <c r="D14" s="94">
        <v>5.1764705882352899</v>
      </c>
    </row>
    <row r="15" spans="1:4" ht="16.5" customHeight="1" x14ac:dyDescent="0.2">
      <c r="A15" s="237" t="s">
        <v>30</v>
      </c>
      <c r="B15" s="237"/>
      <c r="C15" s="10">
        <v>13</v>
      </c>
      <c r="D15" s="84">
        <v>83.294117647058798</v>
      </c>
    </row>
    <row r="16" spans="1:4" ht="16.5" customHeight="1" x14ac:dyDescent="0.2">
      <c r="A16" s="237" t="s">
        <v>104</v>
      </c>
      <c r="B16" s="237"/>
      <c r="C16" s="10">
        <v>14</v>
      </c>
      <c r="D16" s="84">
        <v>83.176470588235304</v>
      </c>
    </row>
    <row r="17" spans="1:7" ht="16.5" customHeight="1" x14ac:dyDescent="0.2">
      <c r="A17" s="237" t="s">
        <v>108</v>
      </c>
      <c r="B17" s="237"/>
      <c r="C17" s="10">
        <v>15</v>
      </c>
      <c r="D17" s="84">
        <v>26.411764705882401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29" t="s">
        <v>167</v>
      </c>
      <c r="B20" s="329"/>
      <c r="C20" s="330" t="s">
        <v>212</v>
      </c>
      <c r="D20" s="330"/>
    </row>
    <row r="21" spans="1:7" ht="15.75" customHeight="1" x14ac:dyDescent="0.2">
      <c r="A21" s="59"/>
      <c r="B21" s="79" t="s">
        <v>97</v>
      </c>
      <c r="C21" s="324" t="s">
        <v>98</v>
      </c>
      <c r="D21" s="32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1" t="s">
        <v>213</v>
      </c>
      <c r="D23" s="331"/>
      <c r="G23" s="93"/>
    </row>
    <row r="24" spans="1:7" ht="15.75" customHeight="1" x14ac:dyDescent="0.2">
      <c r="A24" s="61"/>
      <c r="B24" s="79" t="s">
        <v>97</v>
      </c>
      <c r="C24" s="324" t="s">
        <v>98</v>
      </c>
      <c r="D24" s="324"/>
    </row>
    <row r="25" spans="1:7" x14ac:dyDescent="0.2">
      <c r="A25" s="62" t="s">
        <v>99</v>
      </c>
      <c r="B25" s="82"/>
      <c r="C25" s="325" t="s">
        <v>214</v>
      </c>
      <c r="D25" s="325"/>
    </row>
    <row r="26" spans="1:7" x14ac:dyDescent="0.2">
      <c r="A26" s="63" t="s">
        <v>100</v>
      </c>
      <c r="B26" s="82"/>
      <c r="C26" s="256" t="s">
        <v>215</v>
      </c>
      <c r="D26" s="256"/>
    </row>
    <row r="27" spans="1:7" x14ac:dyDescent="0.2">
      <c r="A27" s="62" t="s">
        <v>101</v>
      </c>
      <c r="B27" s="83"/>
      <c r="C27" s="256" t="s">
        <v>216</v>
      </c>
      <c r="D27" s="256"/>
    </row>
    <row r="28" spans="1:7" ht="15.75" customHeight="1" x14ac:dyDescent="0.2"/>
    <row r="29" spans="1:7" ht="12.75" customHeight="1" x14ac:dyDescent="0.2">
      <c r="C29" s="328" t="s">
        <v>217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&amp;R5&amp;C&amp;R5&amp;L424C9F76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'!Область_друку</vt:lpstr>
      <vt:lpstr>'розділ 3'!Область_друку</vt:lpstr>
      <vt:lpstr>'Титульний лист '!Область_друку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2020-09-01T06:11:52Z</cp:lastPrinted>
  <dcterms:created xsi:type="dcterms:W3CDTF">2004-04-20T14:33:35Z</dcterms:created>
  <dcterms:modified xsi:type="dcterms:W3CDTF">2021-02-17T11:48:50Z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 мзс_10003_4.2020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2210195</vt:i4>
  </property>
  <property fmtid="{D5CDD505-2E9C-101B-9397-08002B2CF9AE}" pid="7" name="Тип звіту">
    <vt:lpwstr>Зведений- 1 мзс</vt:lpwstr>
  </property>
  <property fmtid="{D5CDD505-2E9C-101B-9397-08002B2CF9AE}" pid="8" name="К.Cума">
    <vt:lpwstr>424C9F76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